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Presupuesto-Ingresos 2013" sheetId="2" r:id="rId1"/>
    <sheet name="Egresos 2013" sheetId="3" r:id="rId2"/>
  </sheets>
  <calcPr calcId="145621"/>
</workbook>
</file>

<file path=xl/calcChain.xml><?xml version="1.0" encoding="utf-8"?>
<calcChain xmlns="http://schemas.openxmlformats.org/spreadsheetml/2006/main">
  <c r="E66" i="3" l="1"/>
  <c r="E64" i="3"/>
  <c r="E55" i="3"/>
  <c r="E46" i="3"/>
  <c r="D14" i="2"/>
  <c r="D22" i="2"/>
  <c r="D29" i="2"/>
  <c r="D31" i="2"/>
  <c r="I9" i="2" s="1"/>
  <c r="E38" i="3"/>
  <c r="E33" i="3"/>
  <c r="E9" i="3" l="1"/>
  <c r="I10" i="2" l="1"/>
  <c r="H10" i="2"/>
  <c r="J6" i="2"/>
  <c r="J8" i="2"/>
  <c r="J9" i="2"/>
  <c r="J5" i="2"/>
  <c r="J10" i="2" l="1"/>
  <c r="E31" i="2" l="1"/>
  <c r="E29" i="2"/>
  <c r="E26" i="2"/>
  <c r="E27" i="2"/>
  <c r="E28" i="2"/>
  <c r="E25" i="2"/>
  <c r="E18" i="2"/>
  <c r="E19" i="2"/>
  <c r="E20" i="2"/>
  <c r="E21" i="2"/>
  <c r="E17" i="2"/>
  <c r="E8" i="2"/>
  <c r="E9" i="2"/>
  <c r="E10" i="2"/>
  <c r="E11" i="2"/>
  <c r="E12" i="2"/>
  <c r="E13" i="2"/>
  <c r="E14" i="2"/>
  <c r="E7" i="2"/>
  <c r="C31" i="2"/>
  <c r="C29" i="2"/>
  <c r="C22" i="2"/>
  <c r="C14" i="2"/>
</calcChain>
</file>

<file path=xl/sharedStrings.xml><?xml version="1.0" encoding="utf-8"?>
<sst xmlns="http://schemas.openxmlformats.org/spreadsheetml/2006/main" count="129" uniqueCount="91">
  <si>
    <t>Total</t>
  </si>
  <si>
    <t>PRESUPUESTO CENTRO DE ESTUDIANTES DE INFORMATICA 2013</t>
  </si>
  <si>
    <t>UNIVERSIDAD TECNICA FEDERICO SANTA MARIA, CASA CENTRAL</t>
  </si>
  <si>
    <t>EVENTOS</t>
  </si>
  <si>
    <t>DETALLE</t>
  </si>
  <si>
    <t>MONTO</t>
  </si>
  <si>
    <t>Recepción mechones 2013</t>
  </si>
  <si>
    <t>Ceremonia de premiación final de año</t>
  </si>
  <si>
    <t>Eventos terraza</t>
  </si>
  <si>
    <t>Cambio de mando 2013</t>
  </si>
  <si>
    <t>Semana Informática 2013</t>
  </si>
  <si>
    <t>Coffee Breaks</t>
  </si>
  <si>
    <t>Paseo Informático</t>
  </si>
  <si>
    <t>Total Eventos</t>
  </si>
  <si>
    <t>GASTOS OPERACIONALES</t>
  </si>
  <si>
    <t>Locomoción</t>
  </si>
  <si>
    <t>Mantención página web</t>
  </si>
  <si>
    <t>TRICEL Elecciones CEE 2013</t>
  </si>
  <si>
    <t>Materiales oficina CEE</t>
  </si>
  <si>
    <t>Flyers de actividades</t>
  </si>
  <si>
    <t>Total Gastos Operacionales</t>
  </si>
  <si>
    <t>ACTIVIDADES VARIAS</t>
  </si>
  <si>
    <t>Alimentación Reuniones/Asambleas</t>
  </si>
  <si>
    <t>Apuntes Biblioteca Informática</t>
  </si>
  <si>
    <t>Exposiciones culturales</t>
  </si>
  <si>
    <t>Actividades deportivas</t>
  </si>
  <si>
    <t>Total Actividades Varias</t>
  </si>
  <si>
    <t>MONTO INICIAL</t>
  </si>
  <si>
    <t>GASTOS</t>
  </si>
  <si>
    <t>SALDO</t>
  </si>
  <si>
    <t>INGRESOS CENTRO DE ESTUDIANTES INFORMÁTICA 2013</t>
  </si>
  <si>
    <t>Saldo Recepción Mechona Presupuesto 2012</t>
  </si>
  <si>
    <t>Aporte voluntario Recepción Mechona 2013</t>
  </si>
  <si>
    <t>Venta entradas Paseo Informático 2013</t>
  </si>
  <si>
    <t>Aporte DI Paseo Informática 2013</t>
  </si>
  <si>
    <t>Presupuesto</t>
  </si>
  <si>
    <t>Total Ingresos 2013</t>
  </si>
  <si>
    <t>EGRESOS FINANCIEROS CENTRO DE ESTUDIANTES INFORMATICA 2013</t>
  </si>
  <si>
    <t>FECHA</t>
  </si>
  <si>
    <t>N° BOLETA</t>
  </si>
  <si>
    <t>VALOR</t>
  </si>
  <si>
    <t>Vales caja</t>
  </si>
  <si>
    <t>Consumo local (1)</t>
  </si>
  <si>
    <t>Consumo local (2)</t>
  </si>
  <si>
    <t>Estadía Centro Turistico Hibiscus (1)</t>
  </si>
  <si>
    <t>Estadía Centro Turistico Hibiscus (2)</t>
  </si>
  <si>
    <t>Servicio de traslado</t>
  </si>
  <si>
    <t>Vales por</t>
  </si>
  <si>
    <t>Cervezas + Bebidas</t>
  </si>
  <si>
    <t>Compras alimento varias</t>
  </si>
  <si>
    <t>Palitos brocheta, vasos, revolvedores y bandejas</t>
  </si>
  <si>
    <t>Jamon / Queso</t>
  </si>
  <si>
    <t>Tomates / Paltas</t>
  </si>
  <si>
    <t>Colectivo Viña-Valparaíso</t>
  </si>
  <si>
    <t>Chorizo parrillero</t>
  </si>
  <si>
    <t>Vienesas</t>
  </si>
  <si>
    <t>Pulpa paleta</t>
  </si>
  <si>
    <t>Confort</t>
  </si>
  <si>
    <t>Empanadas vegetarianos (1)</t>
  </si>
  <si>
    <t>Empanadas vegetarianos (2)</t>
  </si>
  <si>
    <t>Locomoción micro Valpo-Mantagua (1)</t>
  </si>
  <si>
    <t>Locomoción micro Valpo-Mantagua (2)</t>
  </si>
  <si>
    <t>PASEO INFORMATICO</t>
  </si>
  <si>
    <t>RECEPCION MECHONA</t>
  </si>
  <si>
    <t>Pan de completo + Pan hallulla (Abono)</t>
  </si>
  <si>
    <t>Pan de completo + Pan hallulla (Diferencia)</t>
  </si>
  <si>
    <t>EXPOSICIONES CULTURALES</t>
  </si>
  <si>
    <t>Aporte Paropalooza</t>
  </si>
  <si>
    <t>EVENTOS TERRAZA</t>
  </si>
  <si>
    <t>Bebidas</t>
  </si>
  <si>
    <t>Sopaipillas</t>
  </si>
  <si>
    <t>Varios choripanes</t>
  </si>
  <si>
    <t>Choripanada Partido Futbol Chile vs. Venezuela</t>
  </si>
  <si>
    <t>MATERIALES OFICINA CEE</t>
  </si>
  <si>
    <t>Desinfectante Lysoform</t>
  </si>
  <si>
    <t>Plumones para pizarra</t>
  </si>
  <si>
    <t>Cables audio</t>
  </si>
  <si>
    <t>Envío encomienda disco externo</t>
  </si>
  <si>
    <t>Premio concurso: Disco externo 500GB</t>
  </si>
  <si>
    <t>LOCOMOCION</t>
  </si>
  <si>
    <t>8031540(13)-(14)</t>
  </si>
  <si>
    <t>8031540(15)-(16)</t>
  </si>
  <si>
    <t>8031540(17)-(18)</t>
  </si>
  <si>
    <t>55103(7)-(8)</t>
  </si>
  <si>
    <t>131890(1)-(2)</t>
  </si>
  <si>
    <t>TOTAL DE EGRESOS</t>
  </si>
  <si>
    <t>Visita CJ - Pasaje Valparaíso-Santiago (1)</t>
  </si>
  <si>
    <t>Visita CJ - Pasaje Valparaíso-Santiago (2)</t>
  </si>
  <si>
    <t>Visita CJ - Pasaje Valparaíso-Santiago (3)</t>
  </si>
  <si>
    <t>Locomoción compras evento 06/09 (Ida)</t>
  </si>
  <si>
    <t>Locomoción compras evento 06/09 (Vuelta)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</si>
</sst>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PT Sans"/>
      <family val="2"/>
    </font>
    <font>
      <b/>
      <sz val="10"/>
      <color theme="1"/>
      <name val="PT Sans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PT Sans"/>
      <family val="2"/>
    </font>
    <font>
      <sz val="10"/>
      <color rgb="FF000000"/>
      <name val="PT Sans"/>
      <family val="2"/>
    </font>
    <font>
      <b/>
      <sz val="10"/>
      <name val="PT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double">
        <color indexed="58"/>
      </left>
      <right style="hair">
        <color indexed="58"/>
      </right>
      <top style="hair">
        <color indexed="58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double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/>
      <diagonal/>
    </border>
    <border>
      <left style="hair">
        <color indexed="58"/>
      </left>
      <right style="double">
        <color indexed="58"/>
      </right>
      <top style="hair">
        <color indexed="58"/>
      </top>
      <bottom/>
      <diagonal/>
    </border>
  </borders>
  <cellStyleXfs count="3">
    <xf numFmtId="0" fontId="0" fillId="0" borderId="0"/>
    <xf numFmtId="0" fontId="3" fillId="0" borderId="0"/>
    <xf numFmtId="38" fontId="4" fillId="0" borderId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4" borderId="1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33" xfId="0" applyNumberFormat="1" applyFont="1" applyFill="1" applyBorder="1"/>
    <xf numFmtId="164" fontId="1" fillId="2" borderId="4" xfId="0" applyNumberFormat="1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36" xfId="0" applyNumberFormat="1" applyFont="1" applyFill="1" applyBorder="1"/>
    <xf numFmtId="164" fontId="1" fillId="2" borderId="2" xfId="0" applyNumberFormat="1" applyFont="1" applyFill="1" applyBorder="1"/>
    <xf numFmtId="164" fontId="1" fillId="2" borderId="45" xfId="0" applyNumberFormat="1" applyFont="1" applyFill="1" applyBorder="1"/>
    <xf numFmtId="164" fontId="1" fillId="2" borderId="46" xfId="0" applyNumberFormat="1" applyFont="1" applyFill="1" applyBorder="1"/>
    <xf numFmtId="0" fontId="1" fillId="2" borderId="7" xfId="0" applyFont="1" applyFill="1" applyBorder="1"/>
    <xf numFmtId="164" fontId="1" fillId="2" borderId="40" xfId="0" applyNumberFormat="1" applyFont="1" applyFill="1" applyBorder="1"/>
    <xf numFmtId="164" fontId="1" fillId="2" borderId="8" xfId="0" applyNumberFormat="1" applyFont="1" applyFill="1" applyBorder="1"/>
    <xf numFmtId="0" fontId="2" fillId="3" borderId="9" xfId="0" applyFont="1" applyFill="1" applyBorder="1"/>
    <xf numFmtId="164" fontId="2" fillId="3" borderId="38" xfId="0" applyNumberFormat="1" applyFont="1" applyFill="1" applyBorder="1"/>
    <xf numFmtId="0" fontId="1" fillId="2" borderId="15" xfId="0" applyFont="1" applyFill="1" applyBorder="1"/>
    <xf numFmtId="164" fontId="1" fillId="2" borderId="37" xfId="0" applyNumberFormat="1" applyFont="1" applyFill="1" applyBorder="1"/>
    <xf numFmtId="164" fontId="1" fillId="2" borderId="16" xfId="0" applyNumberFormat="1" applyFont="1" applyFill="1" applyBorder="1"/>
    <xf numFmtId="164" fontId="2" fillId="3" borderId="46" xfId="0" applyNumberFormat="1" applyFont="1" applyFill="1" applyBorder="1"/>
    <xf numFmtId="0" fontId="2" fillId="3" borderId="10" xfId="0" applyFont="1" applyFill="1" applyBorder="1"/>
    <xf numFmtId="3" fontId="1" fillId="2" borderId="33" xfId="0" applyNumberFormat="1" applyFont="1" applyFill="1" applyBorder="1"/>
    <xf numFmtId="3" fontId="1" fillId="2" borderId="46" xfId="0" applyNumberFormat="1" applyFont="1" applyFill="1" applyBorder="1"/>
    <xf numFmtId="3" fontId="1" fillId="2" borderId="36" xfId="0" applyNumberFormat="1" applyFont="1" applyFill="1" applyBorder="1"/>
    <xf numFmtId="3" fontId="1" fillId="2" borderId="2" xfId="0" applyNumberFormat="1" applyFont="1" applyFill="1" applyBorder="1"/>
    <xf numFmtId="3" fontId="1" fillId="2" borderId="40" xfId="0" applyNumberFormat="1" applyFont="1" applyFill="1" applyBorder="1"/>
    <xf numFmtId="3" fontId="1" fillId="2" borderId="16" xfId="0" applyNumberFormat="1" applyFont="1" applyFill="1" applyBorder="1"/>
    <xf numFmtId="3" fontId="2" fillId="3" borderId="38" xfId="0" applyNumberFormat="1" applyFont="1" applyFill="1" applyBorder="1"/>
    <xf numFmtId="3" fontId="2" fillId="3" borderId="10" xfId="0" applyNumberFormat="1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164" fontId="1" fillId="2" borderId="42" xfId="0" applyNumberFormat="1" applyFont="1" applyFill="1" applyBorder="1"/>
    <xf numFmtId="0" fontId="1" fillId="2" borderId="44" xfId="0" applyFont="1" applyFill="1" applyBorder="1"/>
    <xf numFmtId="0" fontId="2" fillId="4" borderId="17" xfId="0" applyFont="1" applyFill="1" applyBorder="1"/>
    <xf numFmtId="164" fontId="2" fillId="4" borderId="43" xfId="0" applyNumberFormat="1" applyFont="1" applyFill="1" applyBorder="1"/>
    <xf numFmtId="164" fontId="2" fillId="4" borderId="18" xfId="0" applyNumberFormat="1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9" xfId="0" applyFont="1" applyFill="1" applyBorder="1"/>
    <xf numFmtId="164" fontId="2" fillId="4" borderId="38" xfId="0" applyNumberFormat="1" applyFont="1" applyFill="1" applyBorder="1"/>
    <xf numFmtId="164" fontId="2" fillId="4" borderId="10" xfId="0" applyNumberFormat="1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left"/>
    </xf>
    <xf numFmtId="0" fontId="1" fillId="2" borderId="33" xfId="0" applyFont="1" applyFill="1" applyBorder="1"/>
    <xf numFmtId="14" fontId="1" fillId="2" borderId="1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left"/>
    </xf>
    <xf numFmtId="0" fontId="1" fillId="2" borderId="36" xfId="0" applyFont="1" applyFill="1" applyBorder="1"/>
    <xf numFmtId="14" fontId="1" fillId="2" borderId="7" xfId="0" applyNumberFormat="1" applyFont="1" applyFill="1" applyBorder="1" applyAlignment="1">
      <alignment horizontal="center"/>
    </xf>
    <xf numFmtId="0" fontId="1" fillId="2" borderId="40" xfId="0" applyFont="1" applyFill="1" applyBorder="1" applyAlignment="1">
      <alignment horizontal="left"/>
    </xf>
    <xf numFmtId="0" fontId="1" fillId="2" borderId="40" xfId="0" applyFont="1" applyFill="1" applyBorder="1"/>
    <xf numFmtId="0" fontId="1" fillId="3" borderId="13" xfId="0" applyFont="1" applyFill="1" applyBorder="1"/>
    <xf numFmtId="0" fontId="1" fillId="3" borderId="32" xfId="0" applyFont="1" applyFill="1" applyBorder="1"/>
    <xf numFmtId="0" fontId="2" fillId="3" borderId="32" xfId="0" applyFont="1" applyFill="1" applyBorder="1" applyAlignment="1">
      <alignment horizontal="right"/>
    </xf>
    <xf numFmtId="164" fontId="2" fillId="3" borderId="14" xfId="0" applyNumberFormat="1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14" fontId="5" fillId="2" borderId="3" xfId="1" applyNumberFormat="1" applyFont="1" applyFill="1" applyBorder="1" applyAlignment="1">
      <alignment horizontal="center"/>
    </xf>
    <xf numFmtId="0" fontId="5" fillId="2" borderId="33" xfId="1" applyFont="1" applyFill="1" applyBorder="1" applyAlignment="1">
      <alignment horizontal="left"/>
    </xf>
    <xf numFmtId="0" fontId="5" fillId="2" borderId="33" xfId="1" applyFont="1" applyFill="1" applyBorder="1"/>
    <xf numFmtId="164" fontId="5" fillId="2" borderId="4" xfId="2" applyNumberFormat="1" applyFont="1" applyFill="1" applyBorder="1" applyAlignment="1" applyProtection="1">
      <alignment horizontal="right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right" vertical="center"/>
    </xf>
    <xf numFmtId="0" fontId="1" fillId="0" borderId="0" xfId="0" applyFont="1" applyBorder="1"/>
    <xf numFmtId="14" fontId="5" fillId="2" borderId="1" xfId="1" applyNumberFormat="1" applyFont="1" applyFill="1" applyBorder="1" applyAlignment="1">
      <alignment horizontal="center"/>
    </xf>
    <xf numFmtId="0" fontId="5" fillId="2" borderId="36" xfId="1" applyFont="1" applyFill="1" applyBorder="1" applyAlignment="1">
      <alignment horizontal="left"/>
    </xf>
    <xf numFmtId="0" fontId="5" fillId="2" borderId="36" xfId="1" applyFont="1" applyFill="1" applyBorder="1"/>
    <xf numFmtId="164" fontId="5" fillId="2" borderId="2" xfId="2" applyNumberFormat="1" applyFont="1" applyFill="1" applyBorder="1" applyAlignment="1" applyProtection="1">
      <alignment horizontal="right"/>
    </xf>
    <xf numFmtId="14" fontId="5" fillId="3" borderId="13" xfId="1" applyNumberFormat="1" applyFont="1" applyFill="1" applyBorder="1" applyAlignment="1">
      <alignment horizontal="center"/>
    </xf>
    <xf numFmtId="0" fontId="5" fillId="3" borderId="32" xfId="1" applyFont="1" applyFill="1" applyBorder="1" applyAlignment="1">
      <alignment horizontal="center"/>
    </xf>
    <xf numFmtId="0" fontId="7" fillId="3" borderId="32" xfId="1" applyFont="1" applyFill="1" applyBorder="1" applyAlignment="1">
      <alignment horizontal="right"/>
    </xf>
    <xf numFmtId="164" fontId="7" fillId="3" borderId="14" xfId="2" applyNumberFormat="1" applyFont="1" applyFill="1" applyBorder="1" applyAlignment="1" applyProtection="1">
      <alignment horizontal="right"/>
    </xf>
    <xf numFmtId="164" fontId="1" fillId="0" borderId="0" xfId="0" applyNumberFormat="1" applyFont="1" applyBorder="1"/>
    <xf numFmtId="0" fontId="2" fillId="0" borderId="0" xfId="0" applyFont="1" applyAlignment="1">
      <alignment horizontal="center"/>
    </xf>
    <xf numFmtId="14" fontId="2" fillId="3" borderId="13" xfId="0" applyNumberFormat="1" applyFont="1" applyFill="1" applyBorder="1" applyAlignment="1">
      <alignment horizontal="center"/>
    </xf>
    <xf numFmtId="14" fontId="1" fillId="2" borderId="39" xfId="0" applyNumberFormat="1" applyFont="1" applyFill="1" applyBorder="1" applyAlignment="1">
      <alignment horizontal="center"/>
    </xf>
    <xf numFmtId="0" fontId="1" fillId="2" borderId="34" xfId="0" applyFont="1" applyFill="1" applyBorder="1"/>
    <xf numFmtId="164" fontId="1" fillId="2" borderId="35" xfId="0" applyNumberFormat="1" applyFont="1" applyFill="1" applyBorder="1"/>
    <xf numFmtId="0" fontId="1" fillId="3" borderId="1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4" fontId="5" fillId="2" borderId="7" xfId="1" applyNumberFormat="1" applyFont="1" applyFill="1" applyBorder="1" applyAlignment="1">
      <alignment horizontal="center"/>
    </xf>
    <xf numFmtId="0" fontId="5" fillId="2" borderId="40" xfId="1" applyFont="1" applyFill="1" applyBorder="1" applyAlignment="1">
      <alignment horizontal="left"/>
    </xf>
    <xf numFmtId="0" fontId="5" fillId="2" borderId="40" xfId="1" applyFont="1" applyFill="1" applyBorder="1"/>
    <xf numFmtId="164" fontId="5" fillId="2" borderId="8" xfId="2" applyNumberFormat="1" applyFont="1" applyFill="1" applyBorder="1" applyAlignment="1" applyProtection="1">
      <alignment horizontal="right"/>
    </xf>
    <xf numFmtId="0" fontId="1" fillId="2" borderId="17" xfId="0" applyFont="1" applyFill="1" applyBorder="1"/>
    <xf numFmtId="0" fontId="1" fillId="2" borderId="43" xfId="0" applyFont="1" applyFill="1" applyBorder="1"/>
    <xf numFmtId="0" fontId="1" fillId="2" borderId="18" xfId="0" applyFont="1" applyFill="1" applyBorder="1"/>
    <xf numFmtId="14" fontId="5" fillId="2" borderId="48" xfId="1" applyNumberFormat="1" applyFont="1" applyFill="1" applyBorder="1" applyAlignment="1">
      <alignment horizontal="center"/>
    </xf>
    <xf numFmtId="0" fontId="5" fillId="2" borderId="50" xfId="1" applyFont="1" applyFill="1" applyBorder="1" applyAlignment="1">
      <alignment horizontal="left"/>
    </xf>
    <xf numFmtId="164" fontId="5" fillId="2" borderId="51" xfId="2" applyNumberFormat="1" applyFont="1" applyFill="1" applyBorder="1" applyAlignment="1" applyProtection="1">
      <alignment horizontal="right"/>
    </xf>
    <xf numFmtId="14" fontId="5" fillId="2" borderId="49" xfId="1" applyNumberFormat="1" applyFont="1" applyFill="1" applyBorder="1" applyAlignment="1">
      <alignment horizontal="center"/>
    </xf>
    <xf numFmtId="0" fontId="5" fillId="2" borderId="52" xfId="1" applyFont="1" applyFill="1" applyBorder="1" applyAlignment="1">
      <alignment horizontal="left"/>
    </xf>
    <xf numFmtId="0" fontId="5" fillId="2" borderId="52" xfId="1" applyFont="1" applyFill="1" applyBorder="1"/>
    <xf numFmtId="164" fontId="5" fillId="2" borderId="53" xfId="2" applyNumberFormat="1" applyFont="1" applyFill="1" applyBorder="1" applyAlignment="1" applyProtection="1">
      <alignment horizontal="right"/>
    </xf>
    <xf numFmtId="0" fontId="5" fillId="2" borderId="50" xfId="1" applyFont="1" applyFill="1" applyBorder="1"/>
    <xf numFmtId="164" fontId="5" fillId="2" borderId="51" xfId="2" applyNumberFormat="1" applyFont="1" applyFill="1" applyBorder="1" applyAlignment="1" applyProtection="1"/>
    <xf numFmtId="0" fontId="2" fillId="4" borderId="41" xfId="0" applyFont="1" applyFill="1" applyBorder="1" applyAlignment="1">
      <alignment horizontal="right"/>
    </xf>
    <xf numFmtId="0" fontId="2" fillId="4" borderId="42" xfId="0" applyFont="1" applyFill="1" applyBorder="1" applyAlignment="1">
      <alignment horizontal="right"/>
    </xf>
    <xf numFmtId="164" fontId="2" fillId="4" borderId="44" xfId="0" applyNumberFormat="1" applyFont="1" applyFill="1" applyBorder="1"/>
  </cellXfs>
  <cellStyles count="3">
    <cellStyle name="Millares [0]_Rend-cta_1" xfId="2"/>
    <cellStyle name="Normal" xfId="0" builtinId="0"/>
    <cellStyle name="Normal_Rend-cta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G16" sqref="G16"/>
    </sheetView>
  </sheetViews>
  <sheetFormatPr baseColWidth="10" defaultRowHeight="13.5" customHeight="1" x14ac:dyDescent="0.25"/>
  <cols>
    <col min="1" max="1" width="2.7109375" style="1" customWidth="1"/>
    <col min="2" max="2" width="31.140625" style="1" customWidth="1"/>
    <col min="3" max="5" width="14.7109375" style="1" customWidth="1"/>
    <col min="6" max="6" width="7.7109375" style="1" customWidth="1"/>
    <col min="7" max="7" width="36.28515625" style="1" customWidth="1"/>
    <col min="8" max="10" width="14" style="1" customWidth="1"/>
    <col min="11" max="16384" width="11.42578125" style="1"/>
  </cols>
  <sheetData>
    <row r="1" spans="2:10" ht="13.5" customHeight="1" thickBot="1" x14ac:dyDescent="0.3"/>
    <row r="2" spans="2:10" ht="13.5" customHeight="1" thickTop="1" thickBot="1" x14ac:dyDescent="0.3">
      <c r="B2" s="3" t="s">
        <v>1</v>
      </c>
      <c r="C2" s="4"/>
      <c r="D2" s="4"/>
      <c r="E2" s="5"/>
      <c r="G2" s="6" t="s">
        <v>30</v>
      </c>
      <c r="H2" s="7"/>
      <c r="I2" s="7"/>
      <c r="J2" s="8"/>
    </row>
    <row r="3" spans="2:10" ht="13.5" customHeight="1" thickTop="1" thickBot="1" x14ac:dyDescent="0.3">
      <c r="B3" s="54" t="s">
        <v>2</v>
      </c>
      <c r="C3" s="55"/>
      <c r="D3" s="55"/>
      <c r="E3" s="56"/>
      <c r="G3" s="9"/>
      <c r="H3" s="10"/>
      <c r="I3" s="10"/>
      <c r="J3" s="11"/>
    </row>
    <row r="4" spans="2:10" ht="13.5" customHeight="1" thickTop="1" thickBot="1" x14ac:dyDescent="0.3">
      <c r="B4" s="9"/>
      <c r="C4" s="10"/>
      <c r="D4" s="10"/>
      <c r="E4" s="11"/>
      <c r="G4" s="12" t="s">
        <v>4</v>
      </c>
      <c r="H4" s="13" t="s">
        <v>27</v>
      </c>
      <c r="I4" s="13" t="s">
        <v>28</v>
      </c>
      <c r="J4" s="14" t="s">
        <v>29</v>
      </c>
    </row>
    <row r="5" spans="2:10" ht="13.5" customHeight="1" thickTop="1" x14ac:dyDescent="0.25">
      <c r="B5" s="15" t="s">
        <v>3</v>
      </c>
      <c r="C5" s="16"/>
      <c r="D5" s="16"/>
      <c r="E5" s="17"/>
      <c r="G5" s="18" t="s">
        <v>31</v>
      </c>
      <c r="H5" s="19">
        <v>190600</v>
      </c>
      <c r="I5" s="19">
        <v>190600</v>
      </c>
      <c r="J5" s="20">
        <f>H5-I5</f>
        <v>0</v>
      </c>
    </row>
    <row r="6" spans="2:10" ht="13.5" customHeight="1" x14ac:dyDescent="0.25">
      <c r="B6" s="21" t="s">
        <v>4</v>
      </c>
      <c r="C6" s="22" t="s">
        <v>27</v>
      </c>
      <c r="D6" s="22" t="s">
        <v>28</v>
      </c>
      <c r="E6" s="23" t="s">
        <v>29</v>
      </c>
      <c r="G6" s="24" t="s">
        <v>32</v>
      </c>
      <c r="H6" s="25">
        <v>51000</v>
      </c>
      <c r="I6" s="25">
        <v>51000</v>
      </c>
      <c r="J6" s="26">
        <f t="shared" ref="J6:J9" si="0">H6-I6</f>
        <v>0</v>
      </c>
    </row>
    <row r="7" spans="2:10" ht="13.5" customHeight="1" x14ac:dyDescent="0.25">
      <c r="B7" s="18" t="s">
        <v>6</v>
      </c>
      <c r="C7" s="19">
        <v>0</v>
      </c>
      <c r="D7" s="27"/>
      <c r="E7" s="28">
        <f>C7-D7</f>
        <v>0</v>
      </c>
      <c r="G7" s="24" t="s">
        <v>33</v>
      </c>
      <c r="H7" s="25">
        <v>421000</v>
      </c>
      <c r="I7" s="25">
        <v>421607</v>
      </c>
      <c r="J7" s="26">
        <v>0</v>
      </c>
    </row>
    <row r="8" spans="2:10" ht="13.5" customHeight="1" x14ac:dyDescent="0.25">
      <c r="B8" s="24" t="s">
        <v>7</v>
      </c>
      <c r="C8" s="25">
        <v>100000</v>
      </c>
      <c r="D8" s="25"/>
      <c r="E8" s="26">
        <f t="shared" ref="E8:E14" si="1">C8-D8</f>
        <v>100000</v>
      </c>
      <c r="G8" s="24" t="s">
        <v>34</v>
      </c>
      <c r="H8" s="25">
        <v>480000</v>
      </c>
      <c r="I8" s="25">
        <v>480000</v>
      </c>
      <c r="J8" s="26">
        <f t="shared" si="0"/>
        <v>0</v>
      </c>
    </row>
    <row r="9" spans="2:10" ht="13.5" customHeight="1" x14ac:dyDescent="0.25">
      <c r="B9" s="24" t="s">
        <v>8</v>
      </c>
      <c r="C9" s="25">
        <v>150000</v>
      </c>
      <c r="D9" s="25">
        <v>79939</v>
      </c>
      <c r="E9" s="26">
        <f t="shared" si="1"/>
        <v>70061</v>
      </c>
      <c r="G9" s="29" t="s">
        <v>35</v>
      </c>
      <c r="H9" s="30">
        <v>2000000</v>
      </c>
      <c r="I9" s="30">
        <f>D31</f>
        <v>408582</v>
      </c>
      <c r="J9" s="31">
        <f t="shared" si="0"/>
        <v>1591418</v>
      </c>
    </row>
    <row r="10" spans="2:10" ht="13.5" customHeight="1" thickBot="1" x14ac:dyDescent="0.3">
      <c r="B10" s="24" t="s">
        <v>9</v>
      </c>
      <c r="C10" s="25">
        <v>50000</v>
      </c>
      <c r="D10" s="25"/>
      <c r="E10" s="26">
        <f t="shared" si="1"/>
        <v>50000</v>
      </c>
      <c r="G10" s="57" t="s">
        <v>36</v>
      </c>
      <c r="H10" s="58">
        <f>SUM(H5:H9)</f>
        <v>3142600</v>
      </c>
      <c r="I10" s="58">
        <f>SUM(I5:I9)</f>
        <v>1551789</v>
      </c>
      <c r="J10" s="59">
        <f>SUM(J5:J9)</f>
        <v>1591418</v>
      </c>
    </row>
    <row r="11" spans="2:10" ht="13.5" customHeight="1" thickTop="1" x14ac:dyDescent="0.25">
      <c r="B11" s="24" t="s">
        <v>10</v>
      </c>
      <c r="C11" s="25">
        <v>300000</v>
      </c>
      <c r="D11" s="25"/>
      <c r="E11" s="26">
        <f t="shared" si="1"/>
        <v>300000</v>
      </c>
    </row>
    <row r="12" spans="2:10" ht="13.5" customHeight="1" x14ac:dyDescent="0.25">
      <c r="B12" s="24" t="s">
        <v>11</v>
      </c>
      <c r="C12" s="25">
        <v>100000</v>
      </c>
      <c r="D12" s="25"/>
      <c r="E12" s="26">
        <f t="shared" si="1"/>
        <v>100000</v>
      </c>
    </row>
    <row r="13" spans="2:10" ht="13.5" customHeight="1" x14ac:dyDescent="0.25">
      <c r="B13" s="34" t="s">
        <v>12</v>
      </c>
      <c r="C13" s="35">
        <v>250000</v>
      </c>
      <c r="D13" s="30">
        <v>200000</v>
      </c>
      <c r="E13" s="36">
        <f t="shared" si="1"/>
        <v>50000</v>
      </c>
    </row>
    <row r="14" spans="2:10" ht="13.5" customHeight="1" thickBot="1" x14ac:dyDescent="0.3">
      <c r="B14" s="32" t="s">
        <v>13</v>
      </c>
      <c r="C14" s="33">
        <f>SUM(C7:C13)</f>
        <v>950000</v>
      </c>
      <c r="D14" s="33">
        <f>SUM(D7:D13)</f>
        <v>279939</v>
      </c>
      <c r="E14" s="37">
        <f t="shared" si="1"/>
        <v>670061</v>
      </c>
    </row>
    <row r="15" spans="2:10" ht="13.5" customHeight="1" thickTop="1" x14ac:dyDescent="0.25">
      <c r="B15" s="15" t="s">
        <v>14</v>
      </c>
      <c r="C15" s="16"/>
      <c r="D15" s="16"/>
      <c r="E15" s="17"/>
    </row>
    <row r="16" spans="2:10" ht="13.5" customHeight="1" x14ac:dyDescent="0.25">
      <c r="B16" s="21" t="s">
        <v>4</v>
      </c>
      <c r="C16" s="22" t="s">
        <v>5</v>
      </c>
      <c r="D16" s="22" t="s">
        <v>28</v>
      </c>
      <c r="E16" s="23" t="s">
        <v>29</v>
      </c>
    </row>
    <row r="17" spans="2:5" ht="13.5" customHeight="1" x14ac:dyDescent="0.25">
      <c r="B17" s="18" t="s">
        <v>15</v>
      </c>
      <c r="C17" s="19">
        <v>100000</v>
      </c>
      <c r="D17" s="27">
        <v>16200</v>
      </c>
      <c r="E17" s="28">
        <f>C17-D17</f>
        <v>83800</v>
      </c>
    </row>
    <row r="18" spans="2:5" ht="13.5" customHeight="1" x14ac:dyDescent="0.25">
      <c r="B18" s="24" t="s">
        <v>16</v>
      </c>
      <c r="C18" s="25">
        <v>50000</v>
      </c>
      <c r="D18" s="25"/>
      <c r="E18" s="26">
        <f t="shared" ref="E18:E21" si="2">C18-D18</f>
        <v>50000</v>
      </c>
    </row>
    <row r="19" spans="2:5" ht="13.5" customHeight="1" x14ac:dyDescent="0.25">
      <c r="B19" s="24" t="s">
        <v>17</v>
      </c>
      <c r="C19" s="25">
        <v>50000</v>
      </c>
      <c r="D19" s="25"/>
      <c r="E19" s="26">
        <f t="shared" si="2"/>
        <v>50000</v>
      </c>
    </row>
    <row r="20" spans="2:5" ht="13.5" customHeight="1" x14ac:dyDescent="0.25">
      <c r="B20" s="24" t="s">
        <v>18</v>
      </c>
      <c r="C20" s="25">
        <v>150000</v>
      </c>
      <c r="D20" s="25">
        <v>62443</v>
      </c>
      <c r="E20" s="26">
        <f t="shared" si="2"/>
        <v>87557</v>
      </c>
    </row>
    <row r="21" spans="2:5" ht="13.5" customHeight="1" x14ac:dyDescent="0.25">
      <c r="B21" s="29" t="s">
        <v>19</v>
      </c>
      <c r="C21" s="30">
        <v>150000</v>
      </c>
      <c r="D21" s="35"/>
      <c r="E21" s="36">
        <f t="shared" si="2"/>
        <v>150000</v>
      </c>
    </row>
    <row r="22" spans="2:5" ht="13.5" customHeight="1" thickBot="1" x14ac:dyDescent="0.3">
      <c r="B22" s="32" t="s">
        <v>20</v>
      </c>
      <c r="C22" s="33">
        <f>SUM(C17:C21)</f>
        <v>500000</v>
      </c>
      <c r="D22" s="33">
        <f>SUM(D17:D21)</f>
        <v>78643</v>
      </c>
      <c r="E22" s="38"/>
    </row>
    <row r="23" spans="2:5" ht="13.5" customHeight="1" thickTop="1" x14ac:dyDescent="0.25">
      <c r="B23" s="15" t="s">
        <v>21</v>
      </c>
      <c r="C23" s="16"/>
      <c r="D23" s="16"/>
      <c r="E23" s="17"/>
    </row>
    <row r="24" spans="2:5" ht="13.5" customHeight="1" x14ac:dyDescent="0.25">
      <c r="B24" s="21" t="s">
        <v>4</v>
      </c>
      <c r="C24" s="22" t="s">
        <v>5</v>
      </c>
      <c r="D24" s="22" t="s">
        <v>28</v>
      </c>
      <c r="E24" s="23" t="s">
        <v>29</v>
      </c>
    </row>
    <row r="25" spans="2:5" ht="13.5" customHeight="1" x14ac:dyDescent="0.25">
      <c r="B25" s="18" t="s">
        <v>22</v>
      </c>
      <c r="C25" s="39">
        <v>100000</v>
      </c>
      <c r="D25" s="27"/>
      <c r="E25" s="40">
        <f>C25-D25</f>
        <v>100000</v>
      </c>
    </row>
    <row r="26" spans="2:5" ht="13.5" customHeight="1" x14ac:dyDescent="0.25">
      <c r="B26" s="24" t="s">
        <v>23</v>
      </c>
      <c r="C26" s="41">
        <v>100000</v>
      </c>
      <c r="D26" s="25"/>
      <c r="E26" s="42">
        <f t="shared" ref="E26:E28" si="3">C26-D26</f>
        <v>100000</v>
      </c>
    </row>
    <row r="27" spans="2:5" ht="13.5" customHeight="1" x14ac:dyDescent="0.25">
      <c r="B27" s="24" t="s">
        <v>24</v>
      </c>
      <c r="C27" s="41">
        <v>150000</v>
      </c>
      <c r="D27" s="25">
        <v>50000</v>
      </c>
      <c r="E27" s="42">
        <f t="shared" si="3"/>
        <v>100000</v>
      </c>
    </row>
    <row r="28" spans="2:5" ht="13.5" customHeight="1" x14ac:dyDescent="0.25">
      <c r="B28" s="29" t="s">
        <v>25</v>
      </c>
      <c r="C28" s="43">
        <v>200000</v>
      </c>
      <c r="D28" s="35"/>
      <c r="E28" s="44">
        <f t="shared" si="3"/>
        <v>200000</v>
      </c>
    </row>
    <row r="29" spans="2:5" ht="13.5" customHeight="1" thickBot="1" x14ac:dyDescent="0.3">
      <c r="B29" s="32" t="s">
        <v>26</v>
      </c>
      <c r="C29" s="45">
        <f>SUM(C25:C28)</f>
        <v>550000</v>
      </c>
      <c r="D29" s="33">
        <f>SUM(D25:D28)</f>
        <v>50000</v>
      </c>
      <c r="E29" s="46">
        <f>C29-D29</f>
        <v>500000</v>
      </c>
    </row>
    <row r="30" spans="2:5" ht="13.5" customHeight="1" thickTop="1" thickBot="1" x14ac:dyDescent="0.3">
      <c r="B30" s="47"/>
      <c r="C30" s="48"/>
      <c r="D30" s="49"/>
      <c r="E30" s="50"/>
    </row>
    <row r="31" spans="2:5" ht="13.5" customHeight="1" thickTop="1" thickBot="1" x14ac:dyDescent="0.3">
      <c r="B31" s="51" t="s">
        <v>0</v>
      </c>
      <c r="C31" s="52">
        <f>SUM(C14+C22+C29)</f>
        <v>2000000</v>
      </c>
      <c r="D31" s="52">
        <f>SUM(D14,D22,D29)</f>
        <v>408582</v>
      </c>
      <c r="E31" s="53">
        <f>C31-D31</f>
        <v>1591418</v>
      </c>
    </row>
    <row r="32" spans="2:5" ht="13.5" customHeight="1" thickTop="1" x14ac:dyDescent="0.25"/>
  </sheetData>
  <mergeCells count="8">
    <mergeCell ref="G2:J2"/>
    <mergeCell ref="G3:J3"/>
    <mergeCell ref="B4:E4"/>
    <mergeCell ref="B5:E5"/>
    <mergeCell ref="B15:E15"/>
    <mergeCell ref="B23:E23"/>
    <mergeCell ref="B2:E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43" workbookViewId="0">
      <selection activeCell="D64" sqref="D64"/>
    </sheetView>
  </sheetViews>
  <sheetFormatPr baseColWidth="10" defaultRowHeight="13.5" customHeight="1" x14ac:dyDescent="0.25"/>
  <cols>
    <col min="1" max="1" width="2.7109375" style="1" customWidth="1"/>
    <col min="2" max="2" width="12.85546875" style="1" customWidth="1"/>
    <col min="3" max="3" width="15.42578125" style="1" customWidth="1"/>
    <col min="4" max="4" width="40.7109375" style="1" customWidth="1"/>
    <col min="5" max="5" width="12.85546875" style="1" customWidth="1"/>
    <col min="6" max="16384" width="11.42578125" style="1"/>
  </cols>
  <sheetData>
    <row r="1" spans="1:7" ht="13.5" customHeight="1" thickBot="1" x14ac:dyDescent="0.3"/>
    <row r="2" spans="1:7" ht="13.5" customHeight="1" thickTop="1" thickBot="1" x14ac:dyDescent="0.3">
      <c r="B2" s="60" t="s">
        <v>37</v>
      </c>
      <c r="C2" s="61"/>
      <c r="D2" s="61"/>
      <c r="E2" s="62"/>
    </row>
    <row r="3" spans="1:7" ht="13.5" customHeight="1" thickTop="1" thickBot="1" x14ac:dyDescent="0.3">
      <c r="B3" s="9"/>
      <c r="C3" s="10"/>
      <c r="D3" s="10"/>
      <c r="E3" s="11"/>
      <c r="G3" s="2"/>
    </row>
    <row r="4" spans="1:7" ht="13.5" customHeight="1" thickTop="1" x14ac:dyDescent="0.25">
      <c r="B4" s="15" t="s">
        <v>63</v>
      </c>
      <c r="C4" s="16"/>
      <c r="D4" s="16"/>
      <c r="E4" s="17"/>
    </row>
    <row r="5" spans="1:7" ht="13.5" customHeight="1" x14ac:dyDescent="0.25">
      <c r="B5" s="21" t="s">
        <v>38</v>
      </c>
      <c r="C5" s="22" t="s">
        <v>39</v>
      </c>
      <c r="D5" s="22" t="s">
        <v>4</v>
      </c>
      <c r="E5" s="23" t="s">
        <v>40</v>
      </c>
    </row>
    <row r="6" spans="1:7" ht="13.5" customHeight="1" x14ac:dyDescent="0.25">
      <c r="B6" s="63">
        <v>41347</v>
      </c>
      <c r="C6" s="64">
        <v>3344</v>
      </c>
      <c r="D6" s="65" t="s">
        <v>42</v>
      </c>
      <c r="E6" s="20">
        <v>190000</v>
      </c>
    </row>
    <row r="7" spans="1:7" ht="13.5" customHeight="1" x14ac:dyDescent="0.25">
      <c r="B7" s="66">
        <v>41347</v>
      </c>
      <c r="C7" s="67">
        <v>3345</v>
      </c>
      <c r="D7" s="68" t="s">
        <v>43</v>
      </c>
      <c r="E7" s="26">
        <v>51000</v>
      </c>
    </row>
    <row r="8" spans="1:7" ht="13.5" customHeight="1" x14ac:dyDescent="0.25">
      <c r="B8" s="69">
        <v>41347</v>
      </c>
      <c r="C8" s="70">
        <v>122661</v>
      </c>
      <c r="D8" s="71" t="s">
        <v>41</v>
      </c>
      <c r="E8" s="31">
        <v>600</v>
      </c>
    </row>
    <row r="9" spans="1:7" ht="13.5" customHeight="1" x14ac:dyDescent="0.25">
      <c r="B9" s="72"/>
      <c r="C9" s="73"/>
      <c r="D9" s="74" t="s">
        <v>0</v>
      </c>
      <c r="E9" s="75">
        <f>SUM(E6:E8)</f>
        <v>241600</v>
      </c>
    </row>
    <row r="10" spans="1:7" ht="13.5" customHeight="1" thickBot="1" x14ac:dyDescent="0.3">
      <c r="B10" s="76"/>
      <c r="C10" s="77"/>
      <c r="D10" s="77"/>
      <c r="E10" s="78"/>
    </row>
    <row r="11" spans="1:7" ht="13.5" customHeight="1" thickTop="1" x14ac:dyDescent="0.25">
      <c r="B11" s="15" t="s">
        <v>62</v>
      </c>
      <c r="C11" s="16"/>
      <c r="D11" s="16"/>
      <c r="E11" s="17"/>
    </row>
    <row r="12" spans="1:7" ht="13.5" customHeight="1" x14ac:dyDescent="0.25">
      <c r="B12" s="21" t="s">
        <v>38</v>
      </c>
      <c r="C12" s="22" t="s">
        <v>39</v>
      </c>
      <c r="D12" s="22" t="s">
        <v>4</v>
      </c>
      <c r="E12" s="23" t="s">
        <v>40</v>
      </c>
    </row>
    <row r="13" spans="1:7" ht="13.5" customHeight="1" x14ac:dyDescent="0.25">
      <c r="B13" s="79">
        <v>41401</v>
      </c>
      <c r="C13" s="80">
        <v>27154</v>
      </c>
      <c r="D13" s="81" t="s">
        <v>47</v>
      </c>
      <c r="E13" s="82">
        <v>700</v>
      </c>
    </row>
    <row r="14" spans="1:7" ht="13.5" customHeight="1" x14ac:dyDescent="0.25">
      <c r="B14" s="83">
        <v>41410</v>
      </c>
      <c r="C14" s="84">
        <v>73084</v>
      </c>
      <c r="D14" s="85" t="s">
        <v>48</v>
      </c>
      <c r="E14" s="86">
        <v>227499</v>
      </c>
    </row>
    <row r="15" spans="1:7" ht="13.5" customHeight="1" x14ac:dyDescent="0.25">
      <c r="A15" s="87"/>
      <c r="B15" s="88">
        <v>41410</v>
      </c>
      <c r="C15" s="89">
        <v>381194245</v>
      </c>
      <c r="D15" s="90" t="s">
        <v>49</v>
      </c>
      <c r="E15" s="91">
        <v>13865</v>
      </c>
      <c r="F15" s="87"/>
      <c r="G15" s="87"/>
    </row>
    <row r="16" spans="1:7" ht="13.5" customHeight="1" x14ac:dyDescent="0.25">
      <c r="A16" s="87"/>
      <c r="B16" s="66">
        <v>41410</v>
      </c>
      <c r="C16" s="67">
        <v>518407</v>
      </c>
      <c r="D16" s="68" t="s">
        <v>64</v>
      </c>
      <c r="E16" s="26">
        <v>10000</v>
      </c>
      <c r="F16" s="87"/>
      <c r="G16" s="87"/>
    </row>
    <row r="17" spans="1:7" ht="13.5" customHeight="1" x14ac:dyDescent="0.25">
      <c r="A17" s="87"/>
      <c r="B17" s="88">
        <v>41411</v>
      </c>
      <c r="C17" s="89">
        <v>91158</v>
      </c>
      <c r="D17" s="90" t="s">
        <v>54</v>
      </c>
      <c r="E17" s="91">
        <v>19500</v>
      </c>
      <c r="F17" s="87"/>
      <c r="G17" s="87"/>
    </row>
    <row r="18" spans="1:7" ht="13.5" customHeight="1" x14ac:dyDescent="0.25">
      <c r="A18" s="87"/>
      <c r="B18" s="88">
        <v>41411</v>
      </c>
      <c r="C18" s="89"/>
      <c r="D18" s="90" t="s">
        <v>53</v>
      </c>
      <c r="E18" s="91">
        <v>5000</v>
      </c>
      <c r="F18" s="87"/>
      <c r="G18" s="87"/>
    </row>
    <row r="19" spans="1:7" ht="13.5" customHeight="1" x14ac:dyDescent="0.25">
      <c r="A19" s="87"/>
      <c r="B19" s="88">
        <v>41411</v>
      </c>
      <c r="C19" s="89">
        <v>321539</v>
      </c>
      <c r="D19" s="90" t="s">
        <v>57</v>
      </c>
      <c r="E19" s="91">
        <v>2889</v>
      </c>
      <c r="F19" s="87"/>
      <c r="G19" s="87"/>
    </row>
    <row r="20" spans="1:7" ht="13.5" customHeight="1" x14ac:dyDescent="0.25">
      <c r="A20" s="87"/>
      <c r="B20" s="88">
        <v>41411</v>
      </c>
      <c r="C20" s="89">
        <v>86317</v>
      </c>
      <c r="D20" s="90" t="s">
        <v>58</v>
      </c>
      <c r="E20" s="91">
        <v>4800</v>
      </c>
      <c r="F20" s="87"/>
      <c r="G20" s="87"/>
    </row>
    <row r="21" spans="1:7" ht="13.5" customHeight="1" x14ac:dyDescent="0.25">
      <c r="A21" s="87"/>
      <c r="B21" s="88">
        <v>41411</v>
      </c>
      <c r="C21" s="89">
        <v>149097</v>
      </c>
      <c r="D21" s="90" t="s">
        <v>59</v>
      </c>
      <c r="E21" s="91">
        <v>1800</v>
      </c>
      <c r="F21" s="87"/>
      <c r="G21" s="87"/>
    </row>
    <row r="22" spans="1:7" ht="13.5" customHeight="1" x14ac:dyDescent="0.25">
      <c r="A22" s="87"/>
      <c r="B22" s="88">
        <v>41411</v>
      </c>
      <c r="C22" s="89">
        <v>4134</v>
      </c>
      <c r="D22" s="90" t="s">
        <v>51</v>
      </c>
      <c r="E22" s="91">
        <v>19250</v>
      </c>
      <c r="F22" s="87"/>
      <c r="G22" s="87"/>
    </row>
    <row r="23" spans="1:7" ht="13.5" customHeight="1" x14ac:dyDescent="0.25">
      <c r="A23" s="87"/>
      <c r="B23" s="88">
        <v>41411</v>
      </c>
      <c r="C23" s="89">
        <v>552390</v>
      </c>
      <c r="D23" s="90" t="s">
        <v>60</v>
      </c>
      <c r="E23" s="91">
        <v>400</v>
      </c>
      <c r="F23" s="87"/>
      <c r="G23" s="87"/>
    </row>
    <row r="24" spans="1:7" ht="13.5" customHeight="1" x14ac:dyDescent="0.25">
      <c r="A24" s="87"/>
      <c r="B24" s="88">
        <v>41411</v>
      </c>
      <c r="C24" s="89">
        <v>905259</v>
      </c>
      <c r="D24" s="90" t="s">
        <v>61</v>
      </c>
      <c r="E24" s="91">
        <v>500</v>
      </c>
      <c r="F24" s="87"/>
      <c r="G24" s="87"/>
    </row>
    <row r="25" spans="1:7" ht="13.5" customHeight="1" x14ac:dyDescent="0.25">
      <c r="A25" s="87"/>
      <c r="B25" s="88">
        <v>41411</v>
      </c>
      <c r="C25" s="89">
        <v>1970171</v>
      </c>
      <c r="D25" s="90" t="s">
        <v>50</v>
      </c>
      <c r="E25" s="91">
        <v>14452</v>
      </c>
      <c r="F25" s="87"/>
      <c r="G25" s="87"/>
    </row>
    <row r="26" spans="1:7" ht="13.5" customHeight="1" x14ac:dyDescent="0.25">
      <c r="A26" s="87"/>
      <c r="B26" s="88">
        <v>41411</v>
      </c>
      <c r="C26" s="89">
        <v>518457</v>
      </c>
      <c r="D26" s="90" t="s">
        <v>65</v>
      </c>
      <c r="E26" s="91">
        <v>18900</v>
      </c>
      <c r="F26" s="87"/>
      <c r="G26" s="87"/>
    </row>
    <row r="27" spans="1:7" ht="13.5" customHeight="1" x14ac:dyDescent="0.25">
      <c r="A27" s="87"/>
      <c r="B27" s="88">
        <v>41411</v>
      </c>
      <c r="C27" s="89">
        <v>5396</v>
      </c>
      <c r="D27" s="90" t="s">
        <v>56</v>
      </c>
      <c r="E27" s="91">
        <v>56532</v>
      </c>
      <c r="F27" s="87"/>
      <c r="G27" s="87"/>
    </row>
    <row r="28" spans="1:7" ht="13.5" customHeight="1" x14ac:dyDescent="0.25">
      <c r="A28" s="87"/>
      <c r="B28" s="88">
        <v>41411</v>
      </c>
      <c r="C28" s="89"/>
      <c r="D28" s="90" t="s">
        <v>52</v>
      </c>
      <c r="E28" s="91">
        <v>21000</v>
      </c>
      <c r="F28" s="87"/>
      <c r="G28" s="87"/>
    </row>
    <row r="29" spans="1:7" ht="13.5" customHeight="1" x14ac:dyDescent="0.25">
      <c r="A29" s="87"/>
      <c r="B29" s="88">
        <v>41411</v>
      </c>
      <c r="C29" s="89">
        <v>91156</v>
      </c>
      <c r="D29" s="90" t="s">
        <v>55</v>
      </c>
      <c r="E29" s="91">
        <v>14520</v>
      </c>
      <c r="F29" s="87"/>
      <c r="G29" s="87"/>
    </row>
    <row r="30" spans="1:7" ht="13.5" customHeight="1" x14ac:dyDescent="0.25">
      <c r="A30" s="87"/>
      <c r="B30" s="66">
        <v>41412</v>
      </c>
      <c r="C30" s="67">
        <v>236</v>
      </c>
      <c r="D30" s="68" t="s">
        <v>44</v>
      </c>
      <c r="E30" s="26">
        <v>480000</v>
      </c>
      <c r="F30" s="87"/>
      <c r="G30" s="87"/>
    </row>
    <row r="31" spans="1:7" ht="13.5" customHeight="1" x14ac:dyDescent="0.25">
      <c r="A31" s="87"/>
      <c r="B31" s="66">
        <v>41412</v>
      </c>
      <c r="C31" s="67">
        <v>237</v>
      </c>
      <c r="D31" s="68" t="s">
        <v>45</v>
      </c>
      <c r="E31" s="26">
        <v>30000</v>
      </c>
      <c r="F31" s="87"/>
      <c r="G31" s="87"/>
    </row>
    <row r="32" spans="1:7" ht="13.5" customHeight="1" x14ac:dyDescent="0.25">
      <c r="A32" s="87"/>
      <c r="B32" s="69">
        <v>41414</v>
      </c>
      <c r="C32" s="70">
        <v>285</v>
      </c>
      <c r="D32" s="71" t="s">
        <v>46</v>
      </c>
      <c r="E32" s="31">
        <v>160000</v>
      </c>
      <c r="F32" s="87"/>
      <c r="G32" s="87"/>
    </row>
    <row r="33" spans="1:7" ht="13.5" customHeight="1" x14ac:dyDescent="0.25">
      <c r="A33" s="87"/>
      <c r="B33" s="92"/>
      <c r="C33" s="93"/>
      <c r="D33" s="94" t="s">
        <v>0</v>
      </c>
      <c r="E33" s="95">
        <f>SUM(E13:E32)</f>
        <v>1101607</v>
      </c>
      <c r="F33" s="96"/>
      <c r="G33" s="87"/>
    </row>
    <row r="34" spans="1:7" ht="13.5" customHeight="1" thickBot="1" x14ac:dyDescent="0.3">
      <c r="A34" s="87"/>
      <c r="B34" s="76"/>
      <c r="C34" s="77"/>
      <c r="D34" s="77"/>
      <c r="E34" s="78"/>
      <c r="F34" s="87"/>
      <c r="G34" s="87"/>
    </row>
    <row r="35" spans="1:7" ht="13.5" customHeight="1" thickTop="1" x14ac:dyDescent="0.25">
      <c r="A35" s="87"/>
      <c r="B35" s="15" t="s">
        <v>66</v>
      </c>
      <c r="C35" s="16"/>
      <c r="D35" s="16"/>
      <c r="E35" s="17"/>
      <c r="F35" s="87"/>
      <c r="G35" s="87"/>
    </row>
    <row r="36" spans="1:7" s="97" customFormat="1" ht="13.5" customHeight="1" x14ac:dyDescent="0.25">
      <c r="B36" s="98" t="s">
        <v>38</v>
      </c>
      <c r="C36" s="22" t="s">
        <v>39</v>
      </c>
      <c r="D36" s="22" t="s">
        <v>4</v>
      </c>
      <c r="E36" s="23" t="s">
        <v>5</v>
      </c>
    </row>
    <row r="37" spans="1:7" ht="13.5" customHeight="1" x14ac:dyDescent="0.25">
      <c r="B37" s="99">
        <v>41485</v>
      </c>
      <c r="C37" s="100"/>
      <c r="D37" s="100" t="s">
        <v>67</v>
      </c>
      <c r="E37" s="101">
        <v>50000</v>
      </c>
    </row>
    <row r="38" spans="1:7" ht="13.5" customHeight="1" x14ac:dyDescent="0.25">
      <c r="B38" s="102"/>
      <c r="C38" s="73"/>
      <c r="D38" s="74" t="s">
        <v>0</v>
      </c>
      <c r="E38" s="75">
        <f>SUM(E37)</f>
        <v>50000</v>
      </c>
    </row>
    <row r="39" spans="1:7" ht="13.5" customHeight="1" thickBot="1" x14ac:dyDescent="0.3">
      <c r="B39" s="103"/>
      <c r="C39" s="104"/>
      <c r="D39" s="104"/>
      <c r="E39" s="105"/>
    </row>
    <row r="40" spans="1:7" ht="13.5" customHeight="1" thickTop="1" x14ac:dyDescent="0.25">
      <c r="B40" s="15" t="s">
        <v>68</v>
      </c>
      <c r="C40" s="16"/>
      <c r="D40" s="16"/>
      <c r="E40" s="17"/>
    </row>
    <row r="41" spans="1:7" ht="13.5" customHeight="1" x14ac:dyDescent="0.25">
      <c r="B41" s="98" t="s">
        <v>38</v>
      </c>
      <c r="C41" s="22" t="s">
        <v>39</v>
      </c>
      <c r="D41" s="22" t="s">
        <v>4</v>
      </c>
      <c r="E41" s="23" t="s">
        <v>5</v>
      </c>
    </row>
    <row r="42" spans="1:7" ht="13.5" customHeight="1" x14ac:dyDescent="0.25">
      <c r="B42" s="79">
        <v>41439</v>
      </c>
      <c r="C42" s="80">
        <v>380120</v>
      </c>
      <c r="D42" s="81" t="s">
        <v>69</v>
      </c>
      <c r="E42" s="82">
        <v>5070</v>
      </c>
    </row>
    <row r="43" spans="1:7" ht="13.5" customHeight="1" x14ac:dyDescent="0.25">
      <c r="B43" s="83">
        <v>41439</v>
      </c>
      <c r="C43" s="84">
        <v>36915</v>
      </c>
      <c r="D43" s="85" t="s">
        <v>70</v>
      </c>
      <c r="E43" s="86">
        <v>15000</v>
      </c>
    </row>
    <row r="44" spans="1:7" ht="13.5" customHeight="1" x14ac:dyDescent="0.25">
      <c r="B44" s="88">
        <v>41439</v>
      </c>
      <c r="C44" s="89">
        <v>283280</v>
      </c>
      <c r="D44" s="90" t="s">
        <v>71</v>
      </c>
      <c r="E44" s="91">
        <v>27920</v>
      </c>
    </row>
    <row r="45" spans="1:7" ht="13.5" customHeight="1" x14ac:dyDescent="0.25">
      <c r="B45" s="106">
        <v>41523</v>
      </c>
      <c r="C45" s="107">
        <v>324964</v>
      </c>
      <c r="D45" s="108" t="s">
        <v>72</v>
      </c>
      <c r="E45" s="109">
        <v>31949</v>
      </c>
    </row>
    <row r="46" spans="1:7" ht="13.5" customHeight="1" x14ac:dyDescent="0.25">
      <c r="B46" s="72"/>
      <c r="C46" s="73"/>
      <c r="D46" s="74" t="s">
        <v>0</v>
      </c>
      <c r="E46" s="75">
        <f>SUM(E42:E45)</f>
        <v>79939</v>
      </c>
    </row>
    <row r="47" spans="1:7" ht="13.5" customHeight="1" thickBot="1" x14ac:dyDescent="0.3">
      <c r="B47" s="110"/>
      <c r="C47" s="111"/>
      <c r="D47" s="111"/>
      <c r="E47" s="112"/>
    </row>
    <row r="48" spans="1:7" ht="13.5" customHeight="1" thickTop="1" x14ac:dyDescent="0.25">
      <c r="B48" s="15" t="s">
        <v>73</v>
      </c>
      <c r="C48" s="16"/>
      <c r="D48" s="16"/>
      <c r="E48" s="17"/>
    </row>
    <row r="49" spans="2:5" ht="13.5" customHeight="1" x14ac:dyDescent="0.25">
      <c r="B49" s="98" t="s">
        <v>38</v>
      </c>
      <c r="C49" s="22" t="s">
        <v>39</v>
      </c>
      <c r="D49" s="22" t="s">
        <v>4</v>
      </c>
      <c r="E49" s="23" t="s">
        <v>5</v>
      </c>
    </row>
    <row r="50" spans="2:5" ht="13.5" customHeight="1" x14ac:dyDescent="0.25">
      <c r="B50" s="113">
        <v>41388</v>
      </c>
      <c r="C50" s="114">
        <v>168166873</v>
      </c>
      <c r="D50" s="114" t="s">
        <v>74</v>
      </c>
      <c r="E50" s="115">
        <v>1720</v>
      </c>
    </row>
    <row r="51" spans="2:5" ht="13.5" customHeight="1" x14ac:dyDescent="0.25">
      <c r="B51" s="113">
        <v>41388</v>
      </c>
      <c r="C51" s="114">
        <v>70085</v>
      </c>
      <c r="D51" s="114" t="s">
        <v>75</v>
      </c>
      <c r="E51" s="115">
        <v>7200</v>
      </c>
    </row>
    <row r="52" spans="2:5" ht="13.5" customHeight="1" x14ac:dyDescent="0.25">
      <c r="B52" s="113">
        <v>41523</v>
      </c>
      <c r="C52" s="114">
        <v>840478</v>
      </c>
      <c r="D52" s="114" t="s">
        <v>76</v>
      </c>
      <c r="E52" s="115">
        <v>10380</v>
      </c>
    </row>
    <row r="53" spans="2:5" ht="13.5" customHeight="1" x14ac:dyDescent="0.25">
      <c r="B53" s="116">
        <v>41530</v>
      </c>
      <c r="C53" s="117">
        <v>56658728</v>
      </c>
      <c r="D53" s="118" t="s">
        <v>77</v>
      </c>
      <c r="E53" s="119">
        <v>3153</v>
      </c>
    </row>
    <row r="54" spans="2:5" ht="13.5" customHeight="1" x14ac:dyDescent="0.25">
      <c r="B54" s="113">
        <v>41530</v>
      </c>
      <c r="C54" s="114">
        <v>27639</v>
      </c>
      <c r="D54" s="120" t="s">
        <v>78</v>
      </c>
      <c r="E54" s="115">
        <v>39990</v>
      </c>
    </row>
    <row r="55" spans="2:5" ht="13.5" customHeight="1" x14ac:dyDescent="0.25">
      <c r="B55" s="72"/>
      <c r="C55" s="73"/>
      <c r="D55" s="74" t="s">
        <v>0</v>
      </c>
      <c r="E55" s="75">
        <f>SUM(E50:E54)</f>
        <v>62443</v>
      </c>
    </row>
    <row r="56" spans="2:5" ht="13.5" customHeight="1" thickBot="1" x14ac:dyDescent="0.3">
      <c r="B56" s="110"/>
      <c r="C56" s="111"/>
      <c r="D56" s="111"/>
      <c r="E56" s="112"/>
    </row>
    <row r="57" spans="2:5" ht="13.5" customHeight="1" thickTop="1" x14ac:dyDescent="0.25">
      <c r="B57" s="15" t="s">
        <v>79</v>
      </c>
      <c r="C57" s="16"/>
      <c r="D57" s="16"/>
      <c r="E57" s="17"/>
    </row>
    <row r="58" spans="2:5" ht="13.5" customHeight="1" x14ac:dyDescent="0.25">
      <c r="B58" s="98" t="s">
        <v>38</v>
      </c>
      <c r="C58" s="22" t="s">
        <v>39</v>
      </c>
      <c r="D58" s="22" t="s">
        <v>4</v>
      </c>
      <c r="E58" s="23" t="s">
        <v>5</v>
      </c>
    </row>
    <row r="59" spans="2:5" ht="13.5" customHeight="1" x14ac:dyDescent="0.25">
      <c r="B59" s="113">
        <v>41435</v>
      </c>
      <c r="C59" s="114" t="s">
        <v>80</v>
      </c>
      <c r="D59" s="114" t="s">
        <v>86</v>
      </c>
      <c r="E59" s="121">
        <v>5000</v>
      </c>
    </row>
    <row r="60" spans="2:5" ht="13.5" customHeight="1" x14ac:dyDescent="0.25">
      <c r="B60" s="113">
        <v>41435</v>
      </c>
      <c r="C60" s="114" t="s">
        <v>81</v>
      </c>
      <c r="D60" s="114" t="s">
        <v>87</v>
      </c>
      <c r="E60" s="121">
        <v>5000</v>
      </c>
    </row>
    <row r="61" spans="2:5" ht="13.5" customHeight="1" x14ac:dyDescent="0.25">
      <c r="B61" s="113">
        <v>41435</v>
      </c>
      <c r="C61" s="114" t="s">
        <v>82</v>
      </c>
      <c r="D61" s="114" t="s">
        <v>88</v>
      </c>
      <c r="E61" s="121">
        <v>5000</v>
      </c>
    </row>
    <row r="62" spans="2:5" ht="13.5" customHeight="1" x14ac:dyDescent="0.25">
      <c r="B62" s="113">
        <v>41523</v>
      </c>
      <c r="C62" s="114" t="s">
        <v>83</v>
      </c>
      <c r="D62" s="114" t="s">
        <v>89</v>
      </c>
      <c r="E62" s="121">
        <v>600</v>
      </c>
    </row>
    <row r="63" spans="2:5" ht="13.5" customHeight="1" x14ac:dyDescent="0.25">
      <c r="B63" s="113">
        <v>41523</v>
      </c>
      <c r="C63" s="114" t="s">
        <v>84</v>
      </c>
      <c r="D63" s="120" t="s">
        <v>90</v>
      </c>
      <c r="E63" s="121">
        <v>600</v>
      </c>
    </row>
    <row r="64" spans="2:5" ht="13.5" customHeight="1" x14ac:dyDescent="0.25">
      <c r="B64" s="72"/>
      <c r="C64" s="73"/>
      <c r="D64" s="74" t="s">
        <v>0</v>
      </c>
      <c r="E64" s="75">
        <f>SUM(E59:E63)</f>
        <v>16200</v>
      </c>
    </row>
    <row r="65" spans="2:5" ht="13.5" customHeight="1" thickBot="1" x14ac:dyDescent="0.3">
      <c r="B65" s="110"/>
      <c r="C65" s="111"/>
      <c r="D65" s="111"/>
      <c r="E65" s="112"/>
    </row>
    <row r="66" spans="2:5" ht="13.5" customHeight="1" thickTop="1" thickBot="1" x14ac:dyDescent="0.3">
      <c r="B66" s="122" t="s">
        <v>85</v>
      </c>
      <c r="C66" s="123"/>
      <c r="D66" s="123"/>
      <c r="E66" s="124">
        <f>SUM(E6:E8,E13:E32,E37,E42:E45,E50:E54,E59:E63)</f>
        <v>1551789</v>
      </c>
    </row>
    <row r="67" spans="2:5" ht="13.5" customHeight="1" thickTop="1" x14ac:dyDescent="0.25"/>
  </sheetData>
  <sortState ref="B13:E32">
    <sortCondition ref="B13:B32"/>
    <sortCondition ref="D13:D32"/>
  </sortState>
  <mergeCells count="12">
    <mergeCell ref="B66:D66"/>
    <mergeCell ref="B35:E35"/>
    <mergeCell ref="B39:E39"/>
    <mergeCell ref="B40:E40"/>
    <mergeCell ref="B48:E48"/>
    <mergeCell ref="B57:E57"/>
    <mergeCell ref="B2:E2"/>
    <mergeCell ref="B4:E4"/>
    <mergeCell ref="B11:E11"/>
    <mergeCell ref="B3:E3"/>
    <mergeCell ref="B10:E10"/>
    <mergeCell ref="B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Presupuesto-Ingresos 2013</vt:lpstr>
      <vt:lpstr>Egresos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Maldonado Soto</dc:creator>
  <cp:lastModifiedBy>Jorge Maldonado Soto</cp:lastModifiedBy>
  <dcterms:created xsi:type="dcterms:W3CDTF">2013-09-29T19:40:29Z</dcterms:created>
  <dcterms:modified xsi:type="dcterms:W3CDTF">2013-09-29T23:24:14Z</dcterms:modified>
</cp:coreProperties>
</file>